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'0503721'!$D$25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'0503721'!$F$62</definedName>
    <definedName name="ID_125816504" localSheetId="0">'0503721'!$H$62</definedName>
    <definedName name="ID_125816508" localSheetId="0">'0503721'!$H$43</definedName>
    <definedName name="ID_125816512" localSheetId="0">'0503721'!$D$65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'0503721'!$C$71</definedName>
    <definedName name="ID_125816527" localSheetId="0">'0503721'!$D$71</definedName>
    <definedName name="ID_125816528" localSheetId="0">'0503721'!$C$79</definedName>
    <definedName name="ID_125816532" localSheetId="0">'0503721'!$E$50</definedName>
    <definedName name="ID_125816533" localSheetId="0">'0503721'!$F$51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'0503721'!$F$65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'0503721'!$F$28</definedName>
    <definedName name="ID_125816618" localSheetId="0">'0503721'!$F$68</definedName>
    <definedName name="ID_125816620" localSheetId="0">'0503721'!$D$113</definedName>
    <definedName name="ID_125816623" localSheetId="0">'0503721'!$E$62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'0503721'!$G$65</definedName>
    <definedName name="ID_125817086" localSheetId="0">'0503721'!$G$146</definedName>
    <definedName name="ID_125817153" localSheetId="0">'0503721'!$H$71</definedName>
    <definedName name="ID_125817159" localSheetId="0">'0503721'!$E$144</definedName>
    <definedName name="ID_125817160" localSheetId="0">'0503721'!$G$144</definedName>
    <definedName name="ID_125817163" localSheetId="0">'0503721'!$D$68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'0503721'!$G$50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'0503721'!$H$51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'0503721'!$H$97</definedName>
    <definedName name="ID_125817281" localSheetId="0">'0503721'!$C$28</definedName>
    <definedName name="ID_125817282" localSheetId="0">'0503721'!$D$28</definedName>
    <definedName name="ID_125817286" localSheetId="0">'0503721'!$G$68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'0503721'!$E$34</definedName>
    <definedName name="ID_125817295" localSheetId="0">'0503721'!$G$130</definedName>
    <definedName name="ID_125817298" localSheetId="0">'0503721'!$G$62</definedName>
    <definedName name="ID_125817300" localSheetId="0">'0503721'!$D$62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'0503721'!$F$71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'0503721'!$C$51</definedName>
    <definedName name="ID_125817678" localSheetId="0">'0503721'!$D$51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'0503721'!$F$34</definedName>
    <definedName name="ID_125817727" localSheetId="0">'0503721'!$H$65</definedName>
    <definedName name="ID_125817731" localSheetId="0">'0503721'!$C$43</definedName>
    <definedName name="ID_125817733" localSheetId="0">'0503721'!$G$71</definedName>
    <definedName name="ID_125817734" localSheetId="0">'0503721'!$H$75</definedName>
    <definedName name="ID_125817735" localSheetId="0">'0503721'!$E$79</definedName>
    <definedName name="ID_125817736" localSheetId="0">'0503721'!$C$68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'0503721'!$C$62</definedName>
    <definedName name="ID_125817805" localSheetId="0">'0503721'!$F$143</definedName>
    <definedName name="ID_125817808" localSheetId="0">'0503721'!$C$65</definedName>
    <definedName name="ID_125817810" localSheetId="0">'0503721'!$E$65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'0503721'!$F$50</definedName>
    <definedName name="ID_125817831" localSheetId="0">'0503721'!$E$51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'0503721'!$E$68</definedName>
    <definedName name="ID_125817869" localSheetId="0">'0503721'!$H$100</definedName>
    <definedName name="ID_125817870" localSheetId="0">'0503721'!$F$103</definedName>
    <definedName name="ID_125817871" localSheetId="0">'0503721'!$C$25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'0503721'!$G$34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'0503721'!$H$50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'0503721'!$B$51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'0503721'!$B$63:$J$63</definedName>
    <definedName name="T_30200296427" localSheetId="0">'0503721'!$B$69:$J$69</definedName>
    <definedName name="T_30200296437" localSheetId="0">'0503721'!$B$35:$J$36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'0503721'!$B$26:$J$26</definedName>
    <definedName name="T_30200296487" localSheetId="0">'0503721'!$C$182:$H$191</definedName>
    <definedName name="T_30200296497" localSheetId="0">'0503721'!$B$29:$J$29</definedName>
    <definedName name="T_30200296507" localSheetId="0">'0503721'!$B$52:$J$54</definedName>
    <definedName name="T_30200296517" localSheetId="0">'0503721'!$B$76:$J$77</definedName>
    <definedName name="T_30200296527" localSheetId="0">'0503721'!$B$22:$J$23</definedName>
    <definedName name="T_30200296537" localSheetId="0">'0503721'!$B$109:$J$109</definedName>
    <definedName name="T_30200296547" localSheetId="0">'0503721'!$B$57:$J$60</definedName>
    <definedName name="T_30200296557" localSheetId="0">'0503721'!$B$32:$J$32</definedName>
    <definedName name="T_30200296567" localSheetId="0">'0503721'!$B$66:$J$66</definedName>
    <definedName name="T_30200296577" localSheetId="0">'0503721'!$B$72:$J$73</definedName>
    <definedName name="T_30200296587" localSheetId="0">'0503721'!$B$47:$J$48</definedName>
    <definedName name="T_30200296597" localSheetId="0">'0503721'!$B$80:$J$80</definedName>
    <definedName name="T_30200296607" localSheetId="0">'0503721'!$B$106:$J$106</definedName>
    <definedName name="TR_30200296417" localSheetId="0">'0503721'!$B$63:$J$63</definedName>
    <definedName name="TR_30200296427" localSheetId="0">'0503721'!$B$69:$J$69</definedName>
    <definedName name="TR_30200296437_2365334975" localSheetId="0">'0503721'!$B$35:$J$35</definedName>
    <definedName name="TR_30200296437_2365334976" localSheetId="0">'0503721'!$B$36:$J$36</definedName>
    <definedName name="TR_30200296447" localSheetId="0">'0503721'!$B$44:$J$44</definedName>
    <definedName name="TR_30200296457_2365334991" localSheetId="0">'0503721'!$B$88:$J$88</definedName>
    <definedName name="TR_30200296457_2365334992" localSheetId="0">'0503721'!$B$89:$J$89</definedName>
    <definedName name="TR_30200296467_2365334971" localSheetId="0">'0503721'!$B$19:$J$19</definedName>
    <definedName name="TR_30200296477" localSheetId="0">'0503721'!$B$26:$J$26</definedName>
    <definedName name="TR_30200296487" localSheetId="0">'0503721'!$C$182:$H$191</definedName>
    <definedName name="TR_30200296497_2365334974" localSheetId="0">'0503721'!$B$29:$J$29</definedName>
    <definedName name="TR_30200296507_2365334980" localSheetId="0">'0503721'!$B$52:$J$52</definedName>
    <definedName name="TR_30200296507_2365334981" localSheetId="0">'0503721'!$B$53:$J$53</definedName>
    <definedName name="TR_30200296507_2365334982" localSheetId="0">'0503721'!$B$54:$J$54</definedName>
    <definedName name="TR_30200296517_2365334989" localSheetId="0">'0503721'!$B$76:$J$76</definedName>
    <definedName name="TR_30200296517_2365334990" localSheetId="0">'0503721'!$B$77:$J$77</definedName>
    <definedName name="TR_30200296527_2365334972" localSheetId="0">'0503721'!$B$22:$J$22</definedName>
    <definedName name="TR_30200296527_2365334973" localSheetId="0">'0503721'!$B$23:$J$23</definedName>
    <definedName name="TR_30200296537" localSheetId="0">'0503721'!$B$109:$J$109</definedName>
    <definedName name="TR_30200296547_2365334983" localSheetId="0">'0503721'!$B$57:$J$57</definedName>
    <definedName name="TR_30200296547_2365334984" localSheetId="0">'0503721'!$B$58:$J$58</definedName>
    <definedName name="TR_30200296547_2365334985" localSheetId="0">'0503721'!$B$59:$J$59</definedName>
    <definedName name="TR_30200296547_2365334986" localSheetId="0">'0503721'!$B$60:$J$60</definedName>
    <definedName name="TR_30200296557" localSheetId="0">'0503721'!$B$32:$J$32</definedName>
    <definedName name="TR_30200296567" localSheetId="0">'0503721'!$B$66:$J$66</definedName>
    <definedName name="TR_30200296577_2365334987" localSheetId="0">'0503721'!$B$72:$J$72</definedName>
    <definedName name="TR_30200296577_2365334988" localSheetId="0">'0503721'!$B$73:$J$73</definedName>
    <definedName name="TR_30200296587_2365334978" localSheetId="0">'0503721'!$B$47:$J$47</definedName>
    <definedName name="TR_30200296587_2365334979" localSheetId="0">'0503721'!$B$48:$J$48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 s="1"/>
  <c r="G161"/>
  <c r="F161"/>
  <c r="E161"/>
  <c r="H160"/>
  <c r="H159"/>
  <c r="H158" s="1"/>
  <c r="G158"/>
  <c r="F158"/>
  <c r="E158"/>
  <c r="H157"/>
  <c r="H156"/>
  <c r="H155" s="1"/>
  <c r="G155"/>
  <c r="G154" s="1"/>
  <c r="F155"/>
  <c r="F154" s="1"/>
  <c r="E155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4" s="1"/>
  <c r="H135"/>
  <c r="G134"/>
  <c r="F134"/>
  <c r="E134"/>
  <c r="H133"/>
  <c r="H131" s="1"/>
  <c r="H130" s="1"/>
  <c r="H132"/>
  <c r="G131"/>
  <c r="G130" s="1"/>
  <c r="F131"/>
  <c r="E131"/>
  <c r="E130" s="1"/>
  <c r="E129" s="1"/>
  <c r="E91" s="1"/>
  <c r="F130"/>
  <c r="H128"/>
  <c r="H127"/>
  <c r="H126"/>
  <c r="H125"/>
  <c r="G125"/>
  <c r="F125"/>
  <c r="E125"/>
  <c r="H124"/>
  <c r="H123"/>
  <c r="H117"/>
  <c r="G117"/>
  <c r="F117"/>
  <c r="E117"/>
  <c r="H116"/>
  <c r="H115"/>
  <c r="H114"/>
  <c r="G114"/>
  <c r="F114"/>
  <c r="E114"/>
  <c r="H113"/>
  <c r="H112"/>
  <c r="H111"/>
  <c r="G111"/>
  <c r="F111"/>
  <c r="E111"/>
  <c r="H109"/>
  <c r="H108"/>
  <c r="H106"/>
  <c r="H105"/>
  <c r="H104" s="1"/>
  <c r="G104"/>
  <c r="F104"/>
  <c r="E104"/>
  <c r="H103"/>
  <c r="H102"/>
  <c r="H101" s="1"/>
  <c r="G101"/>
  <c r="F101"/>
  <c r="E101"/>
  <c r="H100"/>
  <c r="H99"/>
  <c r="H98" s="1"/>
  <c r="G98"/>
  <c r="F98"/>
  <c r="E98"/>
  <c r="H97"/>
  <c r="H96"/>
  <c r="H95" s="1"/>
  <c r="G95"/>
  <c r="F95"/>
  <c r="F94" s="1"/>
  <c r="E95"/>
  <c r="G94"/>
  <c r="E94"/>
  <c r="H93"/>
  <c r="H89"/>
  <c r="H87" s="1"/>
  <c r="H88"/>
  <c r="G87"/>
  <c r="F87"/>
  <c r="E87"/>
  <c r="H80"/>
  <c r="H79" s="1"/>
  <c r="G79"/>
  <c r="F79"/>
  <c r="E79"/>
  <c r="H77"/>
  <c r="H76"/>
  <c r="H75" s="1"/>
  <c r="G75"/>
  <c r="F75"/>
  <c r="E75"/>
  <c r="H73"/>
  <c r="H72"/>
  <c r="H71" s="1"/>
  <c r="G71"/>
  <c r="F71"/>
  <c r="E71"/>
  <c r="H69"/>
  <c r="H68" s="1"/>
  <c r="G68"/>
  <c r="F68"/>
  <c r="E68"/>
  <c r="H66"/>
  <c r="H65"/>
  <c r="G65"/>
  <c r="F65"/>
  <c r="E65"/>
  <c r="H63"/>
  <c r="H62" s="1"/>
  <c r="G62"/>
  <c r="F62"/>
  <c r="E62"/>
  <c r="H60"/>
  <c r="H59"/>
  <c r="H58"/>
  <c r="H57"/>
  <c r="H56" s="1"/>
  <c r="G56"/>
  <c r="F56"/>
  <c r="E56"/>
  <c r="E50" s="1"/>
  <c r="H54"/>
  <c r="H53"/>
  <c r="H52"/>
  <c r="H51" s="1"/>
  <c r="G51"/>
  <c r="G50" s="1"/>
  <c r="F51"/>
  <c r="F50" s="1"/>
  <c r="E51"/>
  <c r="H48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F21"/>
  <c r="F17" s="1"/>
  <c r="E21"/>
  <c r="H19"/>
  <c r="H18" s="1"/>
  <c r="G18"/>
  <c r="F18"/>
  <c r="E18"/>
  <c r="E17" s="1"/>
  <c r="E92" s="1"/>
  <c r="G17"/>
  <c r="G92" s="1"/>
  <c r="F129" l="1"/>
  <c r="H17"/>
  <c r="H92" s="1"/>
  <c r="F91"/>
  <c r="G129"/>
  <c r="G91" s="1"/>
  <c r="H154"/>
  <c r="H129" s="1"/>
  <c r="F92"/>
  <c r="H50"/>
  <c r="H94"/>
  <c r="H91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<sst xmlns="http://schemas.openxmlformats.org/spreadsheetml/2006/main" count="459" uniqueCount="332">
  <si>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</si>
  <si>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</si>
  <si>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</si>
  <si>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</si>
  <si>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</si>
  <si>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</si>
  <si>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</si>
  <si>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</si>
  <si>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</si>
  <si>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</si>
  <si>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</si>
  <si>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</si>
  <si>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</si>
  <si>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«Гимназия № 18»</t>
  </si>
  <si>
    <t>по ОКПО</t>
  </si>
  <si>
    <t>41897396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</si>
  <si>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</si>
  <si>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</si>
  <si>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</si>
  <si>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</si>
  <si>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</si>
  <si>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</si>
  <si>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</si>
  <si>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</si>
  <si>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</si>
  <si>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</si>
  <si>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</si>
  <si>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</si>
  <si>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</si>
  <si>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</si>
  <si>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</si>
  <si>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</si>
  <si>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</si>
  <si>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</si>
  <si>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</si>
  <si>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</si>
  <si>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</si>
  <si>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</si>
  <si>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</si>
  <si>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</si>
  <si>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</si>
  <si>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</si>
  <si>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</si>
  <si>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</si>
  <si>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</si>
  <si>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</si>
  <si>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</si>
  <si>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</si>
  <si>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</si>
  <si>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</si>
  <si>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</si>
  <si>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</si>
  <si>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</si>
  <si>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</si>
  <si>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</si>
  <si>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</si>
  <si>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</si>
  <si>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</si>
  <si>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</si>
  <si>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</si>
  <si>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</si>
  <si>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</si>
  <si>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</si>
  <si>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</si>
  <si>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</si>
  <si>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</si>
  <si>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</si>
  <si>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</si>
  <si>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</si>
  <si>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</si>
  <si>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</si>
  <si>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</si>
  <si>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</si>
  <si>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</si>
  <si>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</si>
  <si>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</si>
  <si>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</si>
  <si>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</si>
  <si>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</si>
  <si>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</si>
  <si>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</si>
  <si>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</si>
  <si>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</si>
  <si>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</si>
  <si>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</si>
  <si>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</si>
  <si>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</si>
  <si>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</si>
  <si>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</si>
  <si>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</si>
  <si>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</si>
  <si>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</si>
  <si>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</si>
  <si>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</si>
  <si>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</si>
  <si>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</si>
  <si>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</si>
  <si>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</si>
  <si>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</si>
  <si>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</si>
  <si>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</si>
  <si>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</si>
  <si>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</si>
  <si>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</si>
  <si>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</si>
  <si>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</si>
  <si>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</si>
  <si>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</si>
  <si>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</si>
  <si>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</si>
  <si>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</si>
  <si>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</si>
  <si>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</si>
  <si>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</si>
  <si>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</si>
  <si>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</si>
  <si>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</si>
  <si>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</si>
  <si>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</si>
  <si>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</si>
  <si>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</si>
  <si>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</si>
  <si>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</si>
  <si>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</si>
  <si>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</si>
  <si>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</si>
  <si>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</si>
  <si>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</si>
  <si>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</si>
  <si>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</si>
  <si>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</si>
  <si>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</si>
  <si>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</si>
  <si>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</si>
  <si>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</si>
  <si>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</si>
  <si>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</si>
  <si>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</si>
  <si>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</si>
  <si>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</si>
  <si>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</si>
  <si>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</si>
  <si>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</si>
  <si>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</si>
  <si>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</si>
  <si>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</si>
  <si>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</si>
  <si>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</si>
  <si>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</si>
  <si>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</si>
  <si>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</si>
  <si>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</si>
  <si>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</si>
  <si>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</si>
  <si>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</si>
  <si>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</si>
  <si>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</si>
  <si>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</si>
  <si>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</si>
  <si>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</si>
  <si>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</si>
  <si>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</si>
  <si>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</si>
  <si>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</si>
  <si>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</si>
  <si>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</si>
  <si>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</si>
  <si>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</si>
  <si>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</si>
  <si>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</si>
  <si>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</si>
  <si>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</si>
  <si>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</si>
  <si>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</si>
  <si>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</si>
  <si>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</si>
  <si>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</si>
  <si>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</si>
  <si>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</si>
  <si>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</si>
  <si>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</si>
  <si>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</si>
  <si>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</si>
  <si>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</si>
  <si>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</si>
  <si>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</si>
  <si>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</si>
  <si>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</si>
  <si>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</si>
  <si>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</si>
  <si>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</si>
  <si>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</si>
  <si>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</si>
  <si>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</si>
  <si>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</si>
  <si>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</si>
  <si>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</si>
  <si>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</si>
  <si>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</si>
  <si>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</si>
  <si>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</si>
  <si>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</si>
  <si>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</si>
  <si>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</si>
  <si>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</si>
  <si>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</si>
  <si>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</si>
  <si>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</si>
  <si>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</si>
  <si>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</si>
  <si>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</si>
  <si>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</si>
  <si>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</si>
  <si>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</si>
  <si>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</si>
  <si>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</si>
  <si>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</si>
  <si>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</si>
  <si>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</si>
  <si>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</si>
  <si>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</si>
  <si>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</si>
  <si>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</si>
  <si>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</si>
  <si>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</si>
  <si>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</si>
  <si>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</si>
  <si>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</si>
  <si>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</si>
  <si>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</si>
  <si>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</si>
  <si>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</si>
  <si>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</si>
  <si>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</si>
  <si>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</si>
  <si>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</si>
  <si>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</si>
  <si>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</si>
  <si>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</si>
  <si>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</si>
  <si>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</si>
  <si>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</si>
  <si>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</si>
  <si>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</si>
  <si>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</si>
  <si>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</si>
  <si>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</si>
  <si>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</si>
  <si>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</si>
  <si>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</si>
  <si>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</si>
  <si>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</si>
  <si>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</si>
  <si>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</si>
  <si>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</si>
  <si>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</si>
  <si>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</si>
  <si>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</si>
  <si>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</si>
  <si>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</si>
  <si>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</si>
  <si>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</si>
  <si>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</si>
  <si>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</si>
  <si>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</si>
  <si>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</si>
  <si>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</si>
  <si>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</si>
  <si>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</si>
  <si>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</si>
  <si>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</si>
  <si>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</si>
  <si>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</si>
  <si>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</si>
  <si>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</si>
  <si>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</si>
  <si>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</si>
  <si>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</si>
  <si>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</si>
  <si>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</si>
  <si>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</si>
  <si>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</si>
  <si>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</si>
  <si>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</si>
  <si>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</si>
  <si>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</si>
  <si>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</si>
  <si>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</si>
  <si>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</si>
  <si>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</si>
  <si>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</si>
  <si>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</si>
  <si>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</si>
  <si>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</si>
  <si>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</si>
  <si>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</si>
  <si>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</si>
  <si>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</si>
  <si>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</si>
  <si>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</si>
  <si>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</si>
  <si>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Брежнева И.Н.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</si>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</sst>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6418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7" zoomScaleNormal="100" workbookViewId="0">
      <selection activeCell="F194" sqref="F194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5" t="s">
        <v>0</v>
      </c>
      <c r="C2" s="196"/>
      <c r="D2" s="196"/>
      <c r="E2" s="196"/>
      <c r="F2" s="196"/>
      <c r="G2" s="197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8" t="s">
        <v>8</v>
      </c>
      <c r="E4" s="198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29.25" customHeight="1">
      <c r="B5" s="12" t="s">
        <v>12</v>
      </c>
      <c r="C5" s="199" t="s">
        <v>13</v>
      </c>
      <c r="D5" s="199"/>
      <c r="E5" s="199"/>
      <c r="F5" s="19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0"/>
      <c r="D6" s="200"/>
      <c r="E6" s="200"/>
      <c r="F6" s="200"/>
      <c r="G6" s="8" t="s">
        <v>19</v>
      </c>
      <c r="H6" s="14">
        <v>3128028245</v>
      </c>
      <c r="I6" s="5"/>
      <c r="J6" s="6" t="s">
        <v>20</v>
      </c>
    </row>
    <row r="7" spans="2:10" ht="45" customHeight="1">
      <c r="B7" s="12" t="s">
        <v>21</v>
      </c>
      <c r="C7" s="200" t="s">
        <v>22</v>
      </c>
      <c r="D7" s="200"/>
      <c r="E7" s="200"/>
      <c r="F7" s="200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1" t="s">
        <v>27</v>
      </c>
      <c r="D8" s="201"/>
      <c r="E8" s="201"/>
      <c r="F8" s="201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9"/>
      <c r="D9" s="199"/>
      <c r="E9" s="199"/>
      <c r="F9" s="199"/>
      <c r="G9" s="8" t="s">
        <v>19</v>
      </c>
      <c r="H9" s="13" t="s">
        <v>324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299841.51</v>
      </c>
      <c r="F17" s="40">
        <f>F18+F21+F25+F28+F31+F34+F43+F46</f>
        <v>89936767.230000004</v>
      </c>
      <c r="G17" s="40">
        <f>G18+G21+G25+G28+G31+G34+G43+G46</f>
        <v>1545368.7600000002</v>
      </c>
      <c r="H17" s="41">
        <f>H18+H21+H25+H28+H31+H34+H43+H46</f>
        <v>91781977.5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82931.08</v>
      </c>
      <c r="H18" s="46">
        <f>SUM(H19:H20)</f>
        <v>82931.08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82931.08</v>
      </c>
      <c r="H19" s="52">
        <f>SUM(E19:G19)</f>
        <v>82931.08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SUM(E22:E24)</f>
        <v>0</v>
      </c>
      <c r="F21" s="45">
        <f>SUM(F22:F24)</f>
        <v>93111198.540000007</v>
      </c>
      <c r="G21" s="45">
        <f>SUM(G22:G24)</f>
        <v>1452777.6800000002</v>
      </c>
      <c r="H21" s="46">
        <f>SUM(H22:H24)</f>
        <v>94563976.219999999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93111198.540000007</v>
      </c>
      <c r="G22" s="56">
        <v>1404195.86</v>
      </c>
      <c r="H22" s="52">
        <f>SUM(E22:G22)</f>
        <v>94515394.400000006</v>
      </c>
    </row>
    <row r="23" spans="2:10" s="6" customFormat="1" ht="22.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48581.82</v>
      </c>
      <c r="H23" s="52">
        <f>SUM(E23:G23)</f>
        <v>48581.82</v>
      </c>
    </row>
    <row r="24" spans="2:10" s="6" customFormat="1" ht="11.25" hidden="1">
      <c r="B24" s="53"/>
      <c r="C24" s="48"/>
      <c r="D24" s="54"/>
      <c r="E24" s="50"/>
      <c r="F24" s="57"/>
      <c r="G24" s="57"/>
      <c r="H24" s="52"/>
    </row>
    <row r="25" spans="2:10" s="6" customFormat="1" ht="12">
      <c r="B25" s="42" t="s">
        <v>79</v>
      </c>
      <c r="C25" s="43" t="s">
        <v>80</v>
      </c>
      <c r="D25" s="44" t="s">
        <v>81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58"/>
      <c r="C26" s="59"/>
      <c r="D26" s="60"/>
      <c r="E26" s="61"/>
      <c r="F26" s="61"/>
      <c r="G26" s="62"/>
      <c r="H26" s="63">
        <f>SUM(E26:G26)</f>
        <v>0</v>
      </c>
      <c r="I26" s="64"/>
      <c r="J26" s="64"/>
    </row>
    <row r="27" spans="2:10" s="6" customFormat="1" ht="11.25" hidden="1">
      <c r="B27" s="53"/>
      <c r="C27" s="48"/>
      <c r="D27" s="54"/>
      <c r="E27" s="50"/>
      <c r="F27" s="50"/>
      <c r="G27" s="55"/>
      <c r="H27" s="52"/>
    </row>
    <row r="28" spans="2:10" s="6" customFormat="1" ht="12">
      <c r="B28" s="42" t="s">
        <v>82</v>
      </c>
      <c r="C28" s="43" t="s">
        <v>83</v>
      </c>
      <c r="D28" s="44" t="s">
        <v>84</v>
      </c>
      <c r="E28" s="45">
        <f>SUM(E29:E30)</f>
        <v>299841.51</v>
      </c>
      <c r="F28" s="45">
        <f>SUM(F29:F30)</f>
        <v>0</v>
      </c>
      <c r="G28" s="45">
        <f>SUM(G29:G30)</f>
        <v>0</v>
      </c>
      <c r="H28" s="46">
        <f>SUM(H29:H30)</f>
        <v>299841.51</v>
      </c>
    </row>
    <row r="29" spans="2:10" s="6" customFormat="1" ht="22.5">
      <c r="B29" s="47" t="s">
        <v>85</v>
      </c>
      <c r="C29" s="48" t="s">
        <v>83</v>
      </c>
      <c r="D29" s="49" t="s">
        <v>86</v>
      </c>
      <c r="E29" s="56">
        <v>299841.51</v>
      </c>
      <c r="F29" s="50">
        <v>0</v>
      </c>
      <c r="G29" s="56">
        <v>0</v>
      </c>
      <c r="H29" s="52">
        <f>SUM(E29:G29)</f>
        <v>299841.51</v>
      </c>
    </row>
    <row r="30" spans="2:10" s="6" customFormat="1" ht="11.25" hidden="1">
      <c r="B30" s="53"/>
      <c r="C30" s="48"/>
      <c r="D30" s="54"/>
      <c r="E30" s="57"/>
      <c r="F30" s="50"/>
      <c r="G30" s="57"/>
      <c r="H30" s="52"/>
    </row>
    <row r="31" spans="2:10" s="6" customFormat="1" ht="24.75" customHeight="1">
      <c r="B31" s="42" t="s">
        <v>87</v>
      </c>
      <c r="C31" s="43" t="s">
        <v>88</v>
      </c>
      <c r="D31" s="44" t="s">
        <v>89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58"/>
      <c r="C32" s="59"/>
      <c r="D32" s="60"/>
      <c r="E32" s="62"/>
      <c r="F32" s="62"/>
      <c r="G32" s="62"/>
      <c r="H32" s="63">
        <f>SUM(E32:G32)</f>
        <v>0</v>
      </c>
      <c r="I32" s="64"/>
      <c r="J32" s="64"/>
    </row>
    <row r="33" spans="2:10" s="6" customFormat="1" ht="11.25" hidden="1">
      <c r="B33" s="53"/>
      <c r="C33" s="48"/>
      <c r="D33" s="54"/>
      <c r="E33" s="57"/>
      <c r="F33" s="57"/>
      <c r="G33" s="57"/>
      <c r="H33" s="52"/>
    </row>
    <row r="34" spans="2:10" s="6" customFormat="1" ht="12">
      <c r="B34" s="42" t="s">
        <v>90</v>
      </c>
      <c r="C34" s="43" t="s">
        <v>91</v>
      </c>
      <c r="D34" s="44" t="s">
        <v>92</v>
      </c>
      <c r="E34" s="45">
        <f>SUM(E35:E37)</f>
        <v>0</v>
      </c>
      <c r="F34" s="45">
        <f>SUM(F35:F37)</f>
        <v>-4001944.78</v>
      </c>
      <c r="G34" s="45">
        <f>SUM(G35:G37)</f>
        <v>9660</v>
      </c>
      <c r="H34" s="46">
        <f>SUM(H35:H37)</f>
        <v>-3992284.78</v>
      </c>
    </row>
    <row r="35" spans="2:10" s="6" customFormat="1" ht="11.25">
      <c r="B35" s="47" t="s">
        <v>93</v>
      </c>
      <c r="C35" s="48" t="s">
        <v>91</v>
      </c>
      <c r="D35" s="49" t="s">
        <v>94</v>
      </c>
      <c r="E35" s="56">
        <v>0</v>
      </c>
      <c r="F35" s="51">
        <v>-6763717.2999999998</v>
      </c>
      <c r="G35" s="51">
        <v>9660</v>
      </c>
      <c r="H35" s="52">
        <f>SUM(E35:G35)</f>
        <v>-6754057.2999999998</v>
      </c>
    </row>
    <row r="36" spans="2:10" s="6" customFormat="1" ht="11.25">
      <c r="B36" s="47" t="s">
        <v>95</v>
      </c>
      <c r="C36" s="48" t="s">
        <v>91</v>
      </c>
      <c r="D36" s="49" t="s">
        <v>96</v>
      </c>
      <c r="E36" s="56">
        <v>0</v>
      </c>
      <c r="F36" s="51">
        <v>2761772.52</v>
      </c>
      <c r="G36" s="51">
        <v>0</v>
      </c>
      <c r="H36" s="52">
        <f>SUM(E36:G36)</f>
        <v>2761772.52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97</v>
      </c>
      <c r="J38" s="71" t="s">
        <v>98</v>
      </c>
    </row>
    <row r="39" spans="2:10" s="6" customFormat="1" ht="12.2" customHeight="1">
      <c r="B39" s="21"/>
      <c r="C39" s="22" t="s">
        <v>41</v>
      </c>
      <c r="D39" s="192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99</v>
      </c>
    </row>
    <row r="40" spans="2:10" s="6" customFormat="1" ht="12.2" customHeight="1">
      <c r="B40" s="26" t="s">
        <v>47</v>
      </c>
      <c r="C40" s="27" t="s">
        <v>48</v>
      </c>
      <c r="D40" s="193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100</v>
      </c>
    </row>
    <row r="41" spans="2:10" s="6" customFormat="1" ht="12.2" customHeight="1">
      <c r="B41" s="31"/>
      <c r="C41" s="27" t="s">
        <v>55</v>
      </c>
      <c r="D41" s="194"/>
      <c r="E41" s="32" t="s">
        <v>56</v>
      </c>
      <c r="F41" s="28" t="s">
        <v>57</v>
      </c>
      <c r="G41" s="29" t="s">
        <v>58</v>
      </c>
      <c r="H41" s="73"/>
      <c r="J41" s="71" t="s">
        <v>101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102</v>
      </c>
      <c r="C43" s="38" t="s">
        <v>66</v>
      </c>
      <c r="D43" s="39" t="s">
        <v>103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64"/>
      <c r="J44" s="64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104</v>
      </c>
      <c r="C46" s="43" t="s">
        <v>105</v>
      </c>
      <c r="D46" s="44" t="s">
        <v>106</v>
      </c>
      <c r="E46" s="88">
        <f>SUM(E47:E49)</f>
        <v>0</v>
      </c>
      <c r="F46" s="88">
        <f>SUM(F47:F49)</f>
        <v>827513.47</v>
      </c>
      <c r="G46" s="88">
        <f>SUM(G47:G49)</f>
        <v>0</v>
      </c>
      <c r="H46" s="89">
        <f>SUM(H47:H49)</f>
        <v>827513.47</v>
      </c>
    </row>
    <row r="47" spans="2:10" s="6" customFormat="1" ht="22.5">
      <c r="B47" s="90" t="s">
        <v>107</v>
      </c>
      <c r="C47" s="83" t="s">
        <v>105</v>
      </c>
      <c r="D47" s="91" t="s">
        <v>108</v>
      </c>
      <c r="E47" s="92">
        <v>0</v>
      </c>
      <c r="F47" s="92">
        <v>593995.5</v>
      </c>
      <c r="G47" s="92">
        <v>0</v>
      </c>
      <c r="H47" s="87">
        <f>SUM(E47:G47)</f>
        <v>593995.5</v>
      </c>
    </row>
    <row r="48" spans="2:10" s="6" customFormat="1" ht="33.75">
      <c r="B48" s="90" t="s">
        <v>109</v>
      </c>
      <c r="C48" s="83" t="s">
        <v>105</v>
      </c>
      <c r="D48" s="91" t="s">
        <v>110</v>
      </c>
      <c r="E48" s="92">
        <v>0</v>
      </c>
      <c r="F48" s="92">
        <v>233517.97</v>
      </c>
      <c r="G48" s="92">
        <v>0</v>
      </c>
      <c r="H48" s="87">
        <f>SUM(E48:G48)</f>
        <v>233517.97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111</v>
      </c>
      <c r="C50" s="43" t="s">
        <v>84</v>
      </c>
      <c r="D50" s="44" t="s">
        <v>112</v>
      </c>
      <c r="E50" s="94">
        <f>E51+E56+E62+E65+E68+E71+E75+E79+E87</f>
        <v>299841.51</v>
      </c>
      <c r="F50" s="94">
        <f>F51+F56+F62+F65+F68+F71+F75+F79+F87</f>
        <v>91175668.769999996</v>
      </c>
      <c r="G50" s="94">
        <f>G51+G56+G62+G65+G68+G71+G75+G79+G87</f>
        <v>1339955.55</v>
      </c>
      <c r="H50" s="95">
        <f>H51+H56+H62+H65+H68+H71+H75+H79+H87</f>
        <v>92815465.829999998</v>
      </c>
    </row>
    <row r="51" spans="2:10" s="6" customFormat="1" ht="12">
      <c r="B51" s="42" t="s">
        <v>113</v>
      </c>
      <c r="C51" s="43" t="s">
        <v>89</v>
      </c>
      <c r="D51" s="44" t="s">
        <v>114</v>
      </c>
      <c r="E51" s="88">
        <f>SUM(E52:E55)</f>
        <v>299841.51</v>
      </c>
      <c r="F51" s="88">
        <f>SUM(F52:F55)</f>
        <v>59443567.219999999</v>
      </c>
      <c r="G51" s="88">
        <f>SUM(G52:G55)</f>
        <v>807630.78</v>
      </c>
      <c r="H51" s="89">
        <f>SUM(H52:H55)</f>
        <v>60551039.510000005</v>
      </c>
    </row>
    <row r="52" spans="2:10" s="6" customFormat="1" ht="11.25">
      <c r="B52" s="90" t="s">
        <v>115</v>
      </c>
      <c r="C52" s="83" t="s">
        <v>89</v>
      </c>
      <c r="D52" s="91" t="s">
        <v>116</v>
      </c>
      <c r="E52" s="96">
        <v>230293</v>
      </c>
      <c r="F52" s="96">
        <v>45649656.329999998</v>
      </c>
      <c r="G52" s="96">
        <v>620300.13</v>
      </c>
      <c r="H52" s="87">
        <f>SUM(E52:G52)</f>
        <v>46500249.460000001</v>
      </c>
    </row>
    <row r="53" spans="2:10" s="6" customFormat="1" ht="11.25">
      <c r="B53" s="90" t="s">
        <v>117</v>
      </c>
      <c r="C53" s="83" t="s">
        <v>89</v>
      </c>
      <c r="D53" s="91" t="s">
        <v>118</v>
      </c>
      <c r="E53" s="96">
        <v>0</v>
      </c>
      <c r="F53" s="96">
        <v>12000</v>
      </c>
      <c r="G53" s="96">
        <v>0</v>
      </c>
      <c r="H53" s="87">
        <f t="shared" ref="H53:H54" si="0">SUM(E53:G53)</f>
        <v>12000</v>
      </c>
    </row>
    <row r="54" spans="2:10" s="6" customFormat="1" ht="11.25">
      <c r="B54" s="90" t="s">
        <v>119</v>
      </c>
      <c r="C54" s="83" t="s">
        <v>89</v>
      </c>
      <c r="D54" s="91" t="s">
        <v>120</v>
      </c>
      <c r="E54" s="96">
        <v>69548.509999999995</v>
      </c>
      <c r="F54" s="96">
        <v>13781910.890000001</v>
      </c>
      <c r="G54" s="96">
        <v>187330.65</v>
      </c>
      <c r="H54" s="87">
        <f t="shared" si="0"/>
        <v>14038790.050000001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121</v>
      </c>
      <c r="C56" s="43" t="s">
        <v>92</v>
      </c>
      <c r="D56" s="44" t="s">
        <v>122</v>
      </c>
      <c r="E56" s="88">
        <f>SUM(E57:E61)</f>
        <v>0</v>
      </c>
      <c r="F56" s="88">
        <f>SUM(F57:F61)</f>
        <v>19146083.489999998</v>
      </c>
      <c r="G56" s="88">
        <f>SUM(G57:G61)</f>
        <v>310584.40000000002</v>
      </c>
      <c r="H56" s="89">
        <f>SUM(H57:H61)</f>
        <v>19456667.890000001</v>
      </c>
    </row>
    <row r="57" spans="2:10" s="6" customFormat="1" ht="11.25">
      <c r="B57" s="90" t="s">
        <v>123</v>
      </c>
      <c r="C57" s="83" t="s">
        <v>92</v>
      </c>
      <c r="D57" s="91" t="s">
        <v>124</v>
      </c>
      <c r="E57" s="96">
        <v>0</v>
      </c>
      <c r="F57" s="96">
        <v>38139.01</v>
      </c>
      <c r="G57" s="96">
        <v>0</v>
      </c>
      <c r="H57" s="87">
        <f>SUM(E57:G57)</f>
        <v>38139.01</v>
      </c>
    </row>
    <row r="58" spans="2:10" s="6" customFormat="1" ht="11.25">
      <c r="B58" s="90" t="s">
        <v>125</v>
      </c>
      <c r="C58" s="83" t="s">
        <v>92</v>
      </c>
      <c r="D58" s="91" t="s">
        <v>126</v>
      </c>
      <c r="E58" s="96">
        <v>0</v>
      </c>
      <c r="F58" s="96">
        <v>2990590.01</v>
      </c>
      <c r="G58" s="96">
        <v>2085</v>
      </c>
      <c r="H58" s="87">
        <f t="shared" ref="H58:H60" si="1">SUM(E58:G58)</f>
        <v>2992675.01</v>
      </c>
    </row>
    <row r="59" spans="2:10" s="6" customFormat="1" ht="11.25">
      <c r="B59" s="90" t="s">
        <v>127</v>
      </c>
      <c r="C59" s="83" t="s">
        <v>92</v>
      </c>
      <c r="D59" s="91" t="s">
        <v>128</v>
      </c>
      <c r="E59" s="96">
        <v>0</v>
      </c>
      <c r="F59" s="96">
        <v>240728.11</v>
      </c>
      <c r="G59" s="96">
        <v>73800</v>
      </c>
      <c r="H59" s="87">
        <f t="shared" si="1"/>
        <v>314528.11</v>
      </c>
    </row>
    <row r="60" spans="2:10" s="6" customFormat="1" ht="11.25">
      <c r="B60" s="90" t="s">
        <v>129</v>
      </c>
      <c r="C60" s="83" t="s">
        <v>92</v>
      </c>
      <c r="D60" s="91" t="s">
        <v>130</v>
      </c>
      <c r="E60" s="96">
        <v>0</v>
      </c>
      <c r="F60" s="96">
        <v>15876626.359999999</v>
      </c>
      <c r="G60" s="96">
        <v>234699.4</v>
      </c>
      <c r="H60" s="87">
        <f t="shared" si="1"/>
        <v>16111325.76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131</v>
      </c>
      <c r="C62" s="43" t="s">
        <v>106</v>
      </c>
      <c r="D62" s="44" t="s">
        <v>132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62"/>
      <c r="F63" s="80"/>
      <c r="G63" s="80"/>
      <c r="H63" s="81">
        <f>SUM(E63:G63)</f>
        <v>0</v>
      </c>
      <c r="I63" s="64"/>
      <c r="J63" s="64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133</v>
      </c>
      <c r="C65" s="43" t="s">
        <v>114</v>
      </c>
      <c r="D65" s="44" t="s">
        <v>134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64"/>
      <c r="J66" s="64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135</v>
      </c>
      <c r="C68" s="43" t="s">
        <v>132</v>
      </c>
      <c r="D68" s="44" t="s">
        <v>136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64"/>
      <c r="J69" s="64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137</v>
      </c>
      <c r="C71" s="43" t="s">
        <v>134</v>
      </c>
      <c r="D71" s="44" t="s">
        <v>138</v>
      </c>
      <c r="E71" s="88">
        <f>SUM(E72:E74)</f>
        <v>0</v>
      </c>
      <c r="F71" s="88">
        <f>SUM(F72:F74)</f>
        <v>339456.05000000005</v>
      </c>
      <c r="G71" s="88">
        <f>SUM(G72:G74)</f>
        <v>0</v>
      </c>
      <c r="H71" s="88">
        <f>SUM(H72:H74)</f>
        <v>339456.05000000005</v>
      </c>
    </row>
    <row r="72" spans="2:10" s="6" customFormat="1" ht="11.25">
      <c r="B72" s="90" t="s">
        <v>139</v>
      </c>
      <c r="C72" s="83" t="s">
        <v>134</v>
      </c>
      <c r="D72" s="91" t="s">
        <v>140</v>
      </c>
      <c r="E72" s="96">
        <v>0</v>
      </c>
      <c r="F72" s="96">
        <v>42259.519999999997</v>
      </c>
      <c r="G72" s="96">
        <v>0</v>
      </c>
      <c r="H72" s="87">
        <f>SUM(E72:G72)</f>
        <v>42259.519999999997</v>
      </c>
    </row>
    <row r="73" spans="2:10" s="6" customFormat="1" ht="11.25">
      <c r="B73" s="90" t="s">
        <v>141</v>
      </c>
      <c r="C73" s="83" t="s">
        <v>134</v>
      </c>
      <c r="D73" s="91" t="s">
        <v>142</v>
      </c>
      <c r="E73" s="96">
        <v>0</v>
      </c>
      <c r="F73" s="96">
        <v>297196.53000000003</v>
      </c>
      <c r="G73" s="96">
        <v>0</v>
      </c>
      <c r="H73" s="87">
        <f>SUM(E73:G73)</f>
        <v>297196.53000000003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143</v>
      </c>
      <c r="C75" s="43" t="s">
        <v>136</v>
      </c>
      <c r="D75" s="44" t="s">
        <v>144</v>
      </c>
      <c r="E75" s="88">
        <f>SUM(E76:E78)</f>
        <v>0</v>
      </c>
      <c r="F75" s="88">
        <f>SUM(F76:F78)</f>
        <v>10264522.01</v>
      </c>
      <c r="G75" s="88">
        <f>SUM(G76:G78)</f>
        <v>221724.9</v>
      </c>
      <c r="H75" s="89">
        <f>SUM(H76:H78)</f>
        <v>10486246.91</v>
      </c>
    </row>
    <row r="76" spans="2:10" s="6" customFormat="1" ht="11.25">
      <c r="B76" s="90" t="s">
        <v>145</v>
      </c>
      <c r="C76" s="83" t="s">
        <v>136</v>
      </c>
      <c r="D76" s="91" t="s">
        <v>146</v>
      </c>
      <c r="E76" s="96">
        <v>0</v>
      </c>
      <c r="F76" s="96">
        <v>9529738.0099999998</v>
      </c>
      <c r="G76" s="96">
        <v>37600</v>
      </c>
      <c r="H76" s="87">
        <f>SUM(E76:G76)</f>
        <v>9567338.0099999998</v>
      </c>
    </row>
    <row r="77" spans="2:10" s="6" customFormat="1" ht="11.25">
      <c r="B77" s="90" t="s">
        <v>147</v>
      </c>
      <c r="C77" s="83" t="s">
        <v>136</v>
      </c>
      <c r="D77" s="91" t="s">
        <v>148</v>
      </c>
      <c r="E77" s="96">
        <v>0</v>
      </c>
      <c r="F77" s="96">
        <v>734784</v>
      </c>
      <c r="G77" s="96">
        <v>184124.9</v>
      </c>
      <c r="H77" s="87">
        <f>SUM(E77:G77)</f>
        <v>918908.9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149</v>
      </c>
      <c r="C79" s="43" t="s">
        <v>138</v>
      </c>
      <c r="D79" s="44" t="s">
        <v>150</v>
      </c>
      <c r="E79" s="88">
        <f>SUM(E80:E81)</f>
        <v>0</v>
      </c>
      <c r="F79" s="88">
        <f>SUM(F80:F81)</f>
        <v>0</v>
      </c>
      <c r="G79" s="88">
        <f>SUM(G80:G81)</f>
        <v>0</v>
      </c>
      <c r="H79" s="89">
        <f>SUM(H80:H81)</f>
        <v>0</v>
      </c>
    </row>
    <row r="80" spans="2:10" s="6" customFormat="1" ht="11.25">
      <c r="B80" s="77"/>
      <c r="C80" s="78"/>
      <c r="D80" s="79"/>
      <c r="E80" s="80"/>
      <c r="F80" s="80"/>
      <c r="G80" s="80"/>
      <c r="H80" s="81">
        <f>SUM(E80:G80)</f>
        <v>0</v>
      </c>
      <c r="I80" s="64"/>
      <c r="J80" s="64"/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151</v>
      </c>
    </row>
    <row r="83" spans="2:8" s="6" customFormat="1" ht="12.2" customHeight="1">
      <c r="B83" s="101"/>
      <c r="C83" s="22" t="s">
        <v>41</v>
      </c>
      <c r="D83" s="192" t="s">
        <v>42</v>
      </c>
      <c r="E83" s="23" t="s">
        <v>43</v>
      </c>
      <c r="F83" s="23" t="s">
        <v>44</v>
      </c>
      <c r="G83" s="24" t="s">
        <v>45</v>
      </c>
      <c r="H83" s="72"/>
    </row>
    <row r="84" spans="2:8" s="6" customFormat="1" ht="12.2" customHeight="1">
      <c r="B84" s="27" t="s">
        <v>47</v>
      </c>
      <c r="C84" s="27" t="s">
        <v>48</v>
      </c>
      <c r="D84" s="193"/>
      <c r="E84" s="28" t="s">
        <v>49</v>
      </c>
      <c r="F84" s="28" t="s">
        <v>50</v>
      </c>
      <c r="G84" s="29" t="s">
        <v>51</v>
      </c>
      <c r="H84" s="73" t="s">
        <v>52</v>
      </c>
    </row>
    <row r="85" spans="2:8" s="6" customFormat="1" ht="12.2" customHeight="1">
      <c r="B85" s="102"/>
      <c r="C85" s="103" t="s">
        <v>55</v>
      </c>
      <c r="D85" s="194"/>
      <c r="E85" s="32" t="s">
        <v>56</v>
      </c>
      <c r="F85" s="32" t="s">
        <v>57</v>
      </c>
      <c r="G85" s="104" t="s">
        <v>58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61</v>
      </c>
      <c r="H86" s="108" t="s">
        <v>62</v>
      </c>
    </row>
    <row r="87" spans="2:8" s="6" customFormat="1" ht="12">
      <c r="B87" s="74" t="s">
        <v>152</v>
      </c>
      <c r="C87" s="38" t="s">
        <v>144</v>
      </c>
      <c r="D87" s="39" t="s">
        <v>153</v>
      </c>
      <c r="E87" s="75">
        <f>SUM(E88:E90)</f>
        <v>0</v>
      </c>
      <c r="F87" s="75">
        <f>SUM(F88:F90)</f>
        <v>1982040</v>
      </c>
      <c r="G87" s="75">
        <f>SUM(G88:G90)</f>
        <v>15.47</v>
      </c>
      <c r="H87" s="76">
        <f>SUM(H88:H90)</f>
        <v>1982055.47</v>
      </c>
    </row>
    <row r="88" spans="2:8" s="6" customFormat="1" ht="11.25">
      <c r="B88" s="90" t="s">
        <v>154</v>
      </c>
      <c r="C88" s="83" t="s">
        <v>144</v>
      </c>
      <c r="D88" s="91" t="s">
        <v>155</v>
      </c>
      <c r="E88" s="96">
        <v>0</v>
      </c>
      <c r="F88" s="96">
        <v>1982040</v>
      </c>
      <c r="G88" s="96">
        <v>0</v>
      </c>
      <c r="H88" s="87">
        <f>SUM(E88:G88)</f>
        <v>1982040</v>
      </c>
    </row>
    <row r="89" spans="2:8" s="6" customFormat="1" ht="22.5">
      <c r="B89" s="90" t="s">
        <v>156</v>
      </c>
      <c r="C89" s="83" t="s">
        <v>144</v>
      </c>
      <c r="D89" s="91" t="s">
        <v>157</v>
      </c>
      <c r="E89" s="96">
        <v>0</v>
      </c>
      <c r="F89" s="96">
        <v>0</v>
      </c>
      <c r="G89" s="96">
        <v>15.47</v>
      </c>
      <c r="H89" s="87">
        <f>SUM(E89:G89)</f>
        <v>15.47</v>
      </c>
    </row>
    <row r="90" spans="2:8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8" s="6" customFormat="1" ht="15" customHeight="1">
      <c r="B91" s="109" t="s">
        <v>158</v>
      </c>
      <c r="C91" s="43" t="s">
        <v>159</v>
      </c>
      <c r="D91" s="44"/>
      <c r="E91" s="88">
        <f>E94+E129</f>
        <v>0</v>
      </c>
      <c r="F91" s="88">
        <f>F94+F129</f>
        <v>-1238901.5400000094</v>
      </c>
      <c r="G91" s="88">
        <f>G94+G129</f>
        <v>183820.20999999996</v>
      </c>
      <c r="H91" s="89">
        <f>H94+H129</f>
        <v>-1055081.3300000085</v>
      </c>
    </row>
    <row r="92" spans="2:8" s="6" customFormat="1" ht="15" customHeight="1">
      <c r="B92" s="42" t="s">
        <v>160</v>
      </c>
      <c r="C92" s="43" t="s">
        <v>161</v>
      </c>
      <c r="D92" s="44"/>
      <c r="E92" s="110">
        <f>E17-E50</f>
        <v>0</v>
      </c>
      <c r="F92" s="110">
        <f>F17-F50</f>
        <v>-1238901.5399999917</v>
      </c>
      <c r="G92" s="110">
        <f>G17-G50</f>
        <v>205413.2100000002</v>
      </c>
      <c r="H92" s="111">
        <f>H17-H50</f>
        <v>-1033488.3299999982</v>
      </c>
    </row>
    <row r="93" spans="2:8" s="6" customFormat="1" ht="15" customHeight="1">
      <c r="B93" s="42" t="s">
        <v>162</v>
      </c>
      <c r="C93" s="43" t="s">
        <v>163</v>
      </c>
      <c r="D93" s="44"/>
      <c r="E93" s="92">
        <v>0</v>
      </c>
      <c r="F93" s="96">
        <v>0</v>
      </c>
      <c r="G93" s="96">
        <v>21593</v>
      </c>
      <c r="H93" s="87">
        <f>SUM(E93:G93)</f>
        <v>21593</v>
      </c>
    </row>
    <row r="94" spans="2:8" s="6" customFormat="1" ht="22.5">
      <c r="B94" s="109" t="s">
        <v>164</v>
      </c>
      <c r="C94" s="43" t="s">
        <v>165</v>
      </c>
      <c r="D94" s="44"/>
      <c r="E94" s="94">
        <f>E95+E98+E101+E104+E111+E114+E117+E128+E125</f>
        <v>0</v>
      </c>
      <c r="F94" s="94">
        <f>F95+F98+F101+F104+F111+F114+F117+F128+F125</f>
        <v>4075706.3499999987</v>
      </c>
      <c r="G94" s="94">
        <f>G95+G98+G101+G104+G111+G114+G117+G128+G125</f>
        <v>-152760</v>
      </c>
      <c r="H94" s="95">
        <f>H95+H98+H101+H104+H111+H114+H117+H128+H125</f>
        <v>3922946.3499999987</v>
      </c>
    </row>
    <row r="95" spans="2:8" s="6" customFormat="1" ht="15" customHeight="1">
      <c r="B95" s="42" t="s">
        <v>166</v>
      </c>
      <c r="C95" s="43" t="s">
        <v>167</v>
      </c>
      <c r="D95" s="44"/>
      <c r="E95" s="88">
        <f>E96-E97</f>
        <v>0</v>
      </c>
      <c r="F95" s="88">
        <f>F96-F97</f>
        <v>1311475.6399999987</v>
      </c>
      <c r="G95" s="88">
        <f>G96-G97</f>
        <v>0</v>
      </c>
      <c r="H95" s="89">
        <f>H96-H97</f>
        <v>1311475.6399999987</v>
      </c>
    </row>
    <row r="96" spans="2:8" s="6" customFormat="1" ht="11.25">
      <c r="B96" s="112" t="s">
        <v>168</v>
      </c>
      <c r="C96" s="43" t="s">
        <v>169</v>
      </c>
      <c r="D96" s="44" t="s">
        <v>165</v>
      </c>
      <c r="E96" s="96">
        <v>0</v>
      </c>
      <c r="F96" s="96">
        <v>11360795.85</v>
      </c>
      <c r="G96" s="96">
        <v>74600</v>
      </c>
      <c r="H96" s="87">
        <f>SUM(E96:G96)</f>
        <v>11435395.85</v>
      </c>
    </row>
    <row r="97" spans="2:10" s="6" customFormat="1" ht="11.25">
      <c r="B97" s="112" t="s">
        <v>170</v>
      </c>
      <c r="C97" s="43" t="s">
        <v>171</v>
      </c>
      <c r="D97" s="44" t="s">
        <v>172</v>
      </c>
      <c r="E97" s="96">
        <v>0</v>
      </c>
      <c r="F97" s="96">
        <v>10049320.210000001</v>
      </c>
      <c r="G97" s="96">
        <v>74600</v>
      </c>
      <c r="H97" s="87">
        <f>SUM(E97:G97)</f>
        <v>10123920.210000001</v>
      </c>
    </row>
    <row r="98" spans="2:10" s="6" customFormat="1" ht="12">
      <c r="B98" s="42" t="s">
        <v>173</v>
      </c>
      <c r="C98" s="43" t="s">
        <v>174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175</v>
      </c>
      <c r="C99" s="43" t="s">
        <v>176</v>
      </c>
      <c r="D99" s="44" t="s">
        <v>167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177</v>
      </c>
      <c r="C100" s="43" t="s">
        <v>178</v>
      </c>
      <c r="D100" s="44" t="s">
        <v>179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180</v>
      </c>
      <c r="C101" s="43" t="s">
        <v>181</v>
      </c>
      <c r="D101" s="44"/>
      <c r="E101" s="88">
        <f>E102-E103</f>
        <v>0</v>
      </c>
      <c r="F101" s="88">
        <f>F102-F103</f>
        <v>2761772.52</v>
      </c>
      <c r="G101" s="88">
        <f>G102-G103</f>
        <v>0</v>
      </c>
      <c r="H101" s="89">
        <f>H102-H103</f>
        <v>2761772.52</v>
      </c>
    </row>
    <row r="102" spans="2:10" s="6" customFormat="1" ht="11.25">
      <c r="B102" s="112" t="s">
        <v>182</v>
      </c>
      <c r="C102" s="43" t="s">
        <v>183</v>
      </c>
      <c r="D102" s="44" t="s">
        <v>174</v>
      </c>
      <c r="E102" s="96">
        <v>0</v>
      </c>
      <c r="F102" s="96">
        <v>2761772.52</v>
      </c>
      <c r="G102" s="96">
        <v>0</v>
      </c>
      <c r="H102" s="87">
        <f>SUM(E102:G102)</f>
        <v>2761772.52</v>
      </c>
    </row>
    <row r="103" spans="2:10" s="6" customFormat="1" ht="11.25">
      <c r="B103" s="112" t="s">
        <v>184</v>
      </c>
      <c r="C103" s="43" t="s">
        <v>185</v>
      </c>
      <c r="D103" s="44" t="s">
        <v>186</v>
      </c>
      <c r="E103" s="96"/>
      <c r="F103" s="96"/>
      <c r="G103" s="96"/>
      <c r="H103" s="87">
        <f>SUM(E103:G103)</f>
        <v>0</v>
      </c>
    </row>
    <row r="104" spans="2:10" s="6" customFormat="1" ht="12">
      <c r="B104" s="42" t="s">
        <v>187</v>
      </c>
      <c r="C104" s="43" t="s">
        <v>188</v>
      </c>
      <c r="D104" s="44"/>
      <c r="E104" s="88">
        <f>E105-E108</f>
        <v>0</v>
      </c>
      <c r="F104" s="88">
        <f>F105-F108</f>
        <v>2458.1899999999441</v>
      </c>
      <c r="G104" s="88">
        <f>G105-G108</f>
        <v>-152760</v>
      </c>
      <c r="H104" s="89">
        <f>H105-H108</f>
        <v>-150301.81000000006</v>
      </c>
    </row>
    <row r="105" spans="2:10" s="6" customFormat="1" ht="11.25">
      <c r="B105" s="112" t="s">
        <v>189</v>
      </c>
      <c r="C105" s="43" t="s">
        <v>190</v>
      </c>
      <c r="D105" s="44" t="s">
        <v>191</v>
      </c>
      <c r="E105" s="92">
        <v>0</v>
      </c>
      <c r="F105" s="92">
        <v>737729.83</v>
      </c>
      <c r="G105" s="92">
        <v>41024.9</v>
      </c>
      <c r="H105" s="87">
        <f>SUM(E105:G105)</f>
        <v>778754.73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64"/>
      <c r="J106" s="64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192</v>
      </c>
      <c r="C108" s="43" t="s">
        <v>193</v>
      </c>
      <c r="D108" s="44" t="s">
        <v>194</v>
      </c>
      <c r="E108" s="92">
        <v>0</v>
      </c>
      <c r="F108" s="92">
        <v>735271.64</v>
      </c>
      <c r="G108" s="92">
        <v>193784.9</v>
      </c>
      <c r="H108" s="87">
        <f>SUM(E108:G108)</f>
        <v>929056.54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64"/>
      <c r="J109" s="64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195</v>
      </c>
      <c r="C111" s="43" t="s">
        <v>196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197</v>
      </c>
      <c r="C112" s="43" t="s">
        <v>198</v>
      </c>
      <c r="D112" s="44" t="s">
        <v>181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199</v>
      </c>
      <c r="C113" s="43" t="s">
        <v>200</v>
      </c>
      <c r="D113" s="44" t="s">
        <v>201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202</v>
      </c>
      <c r="C114" s="113" t="s">
        <v>203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204</v>
      </c>
      <c r="C115" s="43" t="s">
        <v>205</v>
      </c>
      <c r="D115" s="44" t="s">
        <v>188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206</v>
      </c>
      <c r="C116" s="43" t="s">
        <v>207</v>
      </c>
      <c r="D116" s="44" t="s">
        <v>208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209</v>
      </c>
      <c r="C117" s="118" t="s">
        <v>210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211</v>
      </c>
    </row>
    <row r="119" spans="2:8" s="6" customFormat="1" ht="12" customHeight="1">
      <c r="B119" s="101"/>
      <c r="C119" s="22" t="s">
        <v>41</v>
      </c>
      <c r="D119" s="192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93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94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212</v>
      </c>
      <c r="C123" s="124" t="s">
        <v>213</v>
      </c>
      <c r="D123" s="125" t="s">
        <v>214</v>
      </c>
      <c r="E123" s="126">
        <v>0</v>
      </c>
      <c r="F123" s="126">
        <v>89151369.25</v>
      </c>
      <c r="G123" s="126">
        <v>1339940.08</v>
      </c>
      <c r="H123" s="127">
        <f>SUM(E123:G123)</f>
        <v>90491309.329999998</v>
      </c>
    </row>
    <row r="124" spans="2:8" s="6" customFormat="1" ht="11.25">
      <c r="B124" s="128" t="s">
        <v>215</v>
      </c>
      <c r="C124" s="129" t="s">
        <v>216</v>
      </c>
      <c r="D124" s="130" t="s">
        <v>217</v>
      </c>
      <c r="E124" s="51">
        <v>0</v>
      </c>
      <c r="F124" s="51">
        <v>89151369.25</v>
      </c>
      <c r="G124" s="51">
        <v>1339940.08</v>
      </c>
      <c r="H124" s="52">
        <f>SUM(E124:G124)</f>
        <v>90491309.329999998</v>
      </c>
    </row>
    <row r="125" spans="2:8" s="6" customFormat="1" ht="12">
      <c r="B125" s="42" t="s">
        <v>218</v>
      </c>
      <c r="C125" s="113" t="s">
        <v>219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220</v>
      </c>
      <c r="C126" s="43" t="s">
        <v>221</v>
      </c>
      <c r="D126" s="44" t="s">
        <v>217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215</v>
      </c>
      <c r="C127" s="43" t="s">
        <v>222</v>
      </c>
      <c r="D127" s="44" t="s">
        <v>217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223</v>
      </c>
      <c r="C128" s="129" t="s">
        <v>224</v>
      </c>
      <c r="D128" s="130" t="s">
        <v>217</v>
      </c>
      <c r="E128" s="51"/>
      <c r="F128" s="51"/>
      <c r="G128" s="51"/>
      <c r="H128" s="52">
        <f>SUM(E128:G128)</f>
        <v>0</v>
      </c>
    </row>
    <row r="129" spans="2:8" s="6" customFormat="1" ht="24">
      <c r="B129" s="131" t="s">
        <v>225</v>
      </c>
      <c r="C129" s="129" t="s">
        <v>226</v>
      </c>
      <c r="D129" s="130"/>
      <c r="E129" s="132">
        <f>E130-E154</f>
        <v>0</v>
      </c>
      <c r="F129" s="132">
        <f>F130-F154</f>
        <v>-5314607.890000008</v>
      </c>
      <c r="G129" s="132">
        <f>G130-G154</f>
        <v>336580.20999999996</v>
      </c>
      <c r="H129" s="133">
        <f>H130-H154</f>
        <v>-4978027.6800000072</v>
      </c>
    </row>
    <row r="130" spans="2:8" s="6" customFormat="1" ht="22.5">
      <c r="B130" s="134" t="s">
        <v>227</v>
      </c>
      <c r="C130" s="129" t="s">
        <v>228</v>
      </c>
      <c r="D130" s="130"/>
      <c r="E130" s="135">
        <f>E131+E134+E137+E140+E143+E146</f>
        <v>-234467.33999999997</v>
      </c>
      <c r="F130" s="135">
        <f>F131+F134+F137+F140+F143+F146</f>
        <v>-65608940.74000001</v>
      </c>
      <c r="G130" s="135">
        <f>G131+G134+G137+G140+G143+G146</f>
        <v>303821.20999999996</v>
      </c>
      <c r="H130" s="136">
        <f>H131+H134+H137+H140+H143+H146</f>
        <v>-65539586.870000012</v>
      </c>
    </row>
    <row r="131" spans="2:8" s="6" customFormat="1" ht="12">
      <c r="B131" s="42" t="s">
        <v>229</v>
      </c>
      <c r="C131" s="129" t="s">
        <v>230</v>
      </c>
      <c r="D131" s="130"/>
      <c r="E131" s="45">
        <f>E132-E133</f>
        <v>0</v>
      </c>
      <c r="F131" s="45">
        <f>F132-F133</f>
        <v>78804</v>
      </c>
      <c r="G131" s="45">
        <f>G132-G133</f>
        <v>228301.03000000003</v>
      </c>
      <c r="H131" s="46">
        <f>H132-H133</f>
        <v>307105.03000000119</v>
      </c>
    </row>
    <row r="132" spans="2:8" s="6" customFormat="1" ht="11.25">
      <c r="B132" s="128" t="s">
        <v>231</v>
      </c>
      <c r="C132" s="129" t="s">
        <v>232</v>
      </c>
      <c r="D132" s="130" t="s">
        <v>233</v>
      </c>
      <c r="E132" s="51">
        <v>299841.51</v>
      </c>
      <c r="F132" s="51">
        <v>93147622.939999998</v>
      </c>
      <c r="G132" s="51">
        <v>1706935.18</v>
      </c>
      <c r="H132" s="52">
        <f>SUM(E132:G132)</f>
        <v>95154399.63000001</v>
      </c>
    </row>
    <row r="133" spans="2:8" s="6" customFormat="1" ht="11.25">
      <c r="B133" s="128" t="s">
        <v>234</v>
      </c>
      <c r="C133" s="129" t="s">
        <v>235</v>
      </c>
      <c r="D133" s="130" t="s">
        <v>236</v>
      </c>
      <c r="E133" s="56">
        <v>299841.51</v>
      </c>
      <c r="F133" s="56">
        <v>93068818.939999998</v>
      </c>
      <c r="G133" s="56">
        <v>1478634.15</v>
      </c>
      <c r="H133" s="52">
        <f>SUM(E133:G133)</f>
        <v>94847294.600000009</v>
      </c>
    </row>
    <row r="134" spans="2:8" s="6" customFormat="1" ht="12">
      <c r="B134" s="117" t="s">
        <v>237</v>
      </c>
      <c r="C134" s="129" t="s">
        <v>194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238</v>
      </c>
      <c r="C135" s="129" t="s">
        <v>239</v>
      </c>
      <c r="D135" s="130" t="s">
        <v>240</v>
      </c>
      <c r="E135" s="51"/>
      <c r="F135" s="51"/>
      <c r="G135" s="51"/>
      <c r="H135" s="52">
        <f>SUM(E135:G135)</f>
        <v>0</v>
      </c>
    </row>
    <row r="136" spans="2:8" s="6" customFormat="1" ht="22.5">
      <c r="B136" s="128" t="s">
        <v>241</v>
      </c>
      <c r="C136" s="129" t="s">
        <v>242</v>
      </c>
      <c r="D136" s="130" t="s">
        <v>243</v>
      </c>
      <c r="E136" s="56"/>
      <c r="F136" s="56"/>
      <c r="G136" s="56"/>
      <c r="H136" s="52">
        <f>SUM(E136:G136)</f>
        <v>0</v>
      </c>
    </row>
    <row r="137" spans="2:8" s="6" customFormat="1" ht="12">
      <c r="B137" s="42" t="s">
        <v>244</v>
      </c>
      <c r="C137" s="129" t="s">
        <v>201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245</v>
      </c>
      <c r="C138" s="129" t="s">
        <v>246</v>
      </c>
      <c r="D138" s="130" t="s">
        <v>247</v>
      </c>
      <c r="E138" s="56"/>
      <c r="F138" s="56"/>
      <c r="G138" s="56"/>
      <c r="H138" s="52">
        <f>SUM(E138:G138)</f>
        <v>0</v>
      </c>
    </row>
    <row r="139" spans="2:8" s="6" customFormat="1" ht="11.25">
      <c r="B139" s="128" t="s">
        <v>248</v>
      </c>
      <c r="C139" s="129" t="s">
        <v>249</v>
      </c>
      <c r="D139" s="130" t="s">
        <v>250</v>
      </c>
      <c r="E139" s="56"/>
      <c r="F139" s="56"/>
      <c r="G139" s="56"/>
      <c r="H139" s="52">
        <f>SUM(E139:G139)</f>
        <v>0</v>
      </c>
    </row>
    <row r="140" spans="2:8" s="6" customFormat="1" ht="12">
      <c r="B140" s="42" t="s">
        <v>251</v>
      </c>
      <c r="C140" s="129" t="s">
        <v>252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253</v>
      </c>
      <c r="C141" s="129" t="s">
        <v>254</v>
      </c>
      <c r="D141" s="130" t="s">
        <v>255</v>
      </c>
      <c r="E141" s="51"/>
      <c r="F141" s="51"/>
      <c r="G141" s="51"/>
      <c r="H141" s="52">
        <f>SUM(E141:G141)</f>
        <v>0</v>
      </c>
    </row>
    <row r="142" spans="2:8" s="6" customFormat="1" ht="11.25">
      <c r="B142" s="128" t="s">
        <v>256</v>
      </c>
      <c r="C142" s="129" t="s">
        <v>257</v>
      </c>
      <c r="D142" s="130" t="s">
        <v>258</v>
      </c>
      <c r="E142" s="51"/>
      <c r="F142" s="51"/>
      <c r="G142" s="51"/>
      <c r="H142" s="52">
        <f>SUM(E142:G142)</f>
        <v>0</v>
      </c>
    </row>
    <row r="143" spans="2:8" s="6" customFormat="1" ht="12">
      <c r="B143" s="42" t="s">
        <v>259</v>
      </c>
      <c r="C143" s="129" t="s">
        <v>260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261</v>
      </c>
      <c r="C144" s="129" t="s">
        <v>262</v>
      </c>
      <c r="D144" s="130" t="s">
        <v>263</v>
      </c>
      <c r="E144" s="51"/>
      <c r="F144" s="51"/>
      <c r="G144" s="51"/>
      <c r="H144" s="52">
        <f>SUM(E144:G144)</f>
        <v>0</v>
      </c>
    </row>
    <row r="145" spans="2:11" s="6" customFormat="1" ht="11.25">
      <c r="B145" s="128" t="s">
        <v>264</v>
      </c>
      <c r="C145" s="129" t="s">
        <v>265</v>
      </c>
      <c r="D145" s="130" t="s">
        <v>266</v>
      </c>
      <c r="E145" s="51"/>
      <c r="F145" s="51"/>
      <c r="G145" s="51"/>
      <c r="H145" s="52">
        <f>SUM(E145:G145)</f>
        <v>0</v>
      </c>
    </row>
    <row r="146" spans="2:11" s="6" customFormat="1" ht="12">
      <c r="B146" s="42" t="s">
        <v>267</v>
      </c>
      <c r="C146" s="129" t="s">
        <v>268</v>
      </c>
      <c r="D146" s="130"/>
      <c r="E146" s="45">
        <f>E147-E148</f>
        <v>-234467.33999999997</v>
      </c>
      <c r="F146" s="45">
        <f>F147-F148</f>
        <v>-65687744.74000001</v>
      </c>
      <c r="G146" s="45">
        <f>G147-G148</f>
        <v>75520.179999999935</v>
      </c>
      <c r="H146" s="46">
        <f>H147-H148</f>
        <v>-65846691.900000013</v>
      </c>
    </row>
    <row r="147" spans="2:11" s="6" customFormat="1" ht="11.25">
      <c r="B147" s="128" t="s">
        <v>269</v>
      </c>
      <c r="C147" s="129" t="s">
        <v>270</v>
      </c>
      <c r="D147" s="130" t="s">
        <v>271</v>
      </c>
      <c r="E147" s="51">
        <v>243206.39</v>
      </c>
      <c r="F147" s="51">
        <v>41545683.439999998</v>
      </c>
      <c r="G147" s="51">
        <v>1534308.76</v>
      </c>
      <c r="H147" s="52">
        <f>SUM(E147:G147)</f>
        <v>43323198.589999996</v>
      </c>
    </row>
    <row r="148" spans="2:11" s="6" customFormat="1" ht="12" thickBot="1">
      <c r="B148" s="128" t="s">
        <v>272</v>
      </c>
      <c r="C148" s="137" t="s">
        <v>273</v>
      </c>
      <c r="D148" s="138" t="s">
        <v>274</v>
      </c>
      <c r="E148" s="139">
        <v>477673.73</v>
      </c>
      <c r="F148" s="139">
        <v>107233428.18000001</v>
      </c>
      <c r="G148" s="139">
        <v>1458788.58</v>
      </c>
      <c r="H148" s="69">
        <f>SUM(E148:G148)</f>
        <v>109169890.49000001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275</v>
      </c>
    </row>
    <row r="150" spans="2:11" s="6" customFormat="1" ht="9.9499999999999993" customHeight="1">
      <c r="B150" s="21"/>
      <c r="C150" s="22" t="s">
        <v>41</v>
      </c>
      <c r="D150" s="192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93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94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276</v>
      </c>
      <c r="C154" s="38" t="s">
        <v>233</v>
      </c>
      <c r="D154" s="39"/>
      <c r="E154" s="141">
        <f>E155+E158+E161+E164+E165</f>
        <v>-234467.34</v>
      </c>
      <c r="F154" s="141">
        <f>F155+F158+F161+F164+F165</f>
        <v>-60294332.850000001</v>
      </c>
      <c r="G154" s="141">
        <f>G155+G158+G161+G164+G165</f>
        <v>-32759</v>
      </c>
      <c r="H154" s="142">
        <f>H155+H158+H161+H164+H165</f>
        <v>-60561559.190000005</v>
      </c>
    </row>
    <row r="155" spans="2:11" s="6" customFormat="1" ht="24">
      <c r="B155" s="42" t="s">
        <v>277</v>
      </c>
      <c r="C155" s="43" t="s">
        <v>240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278</v>
      </c>
      <c r="C156" s="43" t="s">
        <v>279</v>
      </c>
      <c r="D156" s="44" t="s">
        <v>280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281</v>
      </c>
      <c r="C157" s="43" t="s">
        <v>282</v>
      </c>
      <c r="D157" s="44" t="s">
        <v>283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284</v>
      </c>
      <c r="C158" s="43" t="s">
        <v>247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285</v>
      </c>
      <c r="C159" s="43" t="s">
        <v>286</v>
      </c>
      <c r="D159" s="44" t="s">
        <v>287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288</v>
      </c>
      <c r="C160" s="43" t="s">
        <v>289</v>
      </c>
      <c r="D160" s="44" t="s">
        <v>290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291</v>
      </c>
      <c r="C161" s="43" t="s">
        <v>255</v>
      </c>
      <c r="D161" s="44"/>
      <c r="E161" s="88">
        <f>E162-E163</f>
        <v>0</v>
      </c>
      <c r="F161" s="88">
        <f>F162-F163</f>
        <v>-424211.1400000006</v>
      </c>
      <c r="G161" s="88">
        <f>G162-G163</f>
        <v>-14364</v>
      </c>
      <c r="H161" s="89">
        <f>H162-H163</f>
        <v>-438575.1400000006</v>
      </c>
      <c r="I161" s="144"/>
      <c r="J161" s="143"/>
      <c r="K161" s="143"/>
    </row>
    <row r="162" spans="2:11" s="145" customFormat="1" ht="11.25">
      <c r="B162" s="112" t="s">
        <v>292</v>
      </c>
      <c r="C162" s="43" t="s">
        <v>293</v>
      </c>
      <c r="D162" s="44" t="s">
        <v>294</v>
      </c>
      <c r="E162" s="96">
        <v>428805.41</v>
      </c>
      <c r="F162" s="96">
        <v>121488955.98</v>
      </c>
      <c r="G162" s="96">
        <v>1825888.19</v>
      </c>
      <c r="H162" s="87">
        <f>SUM(E162:G162)</f>
        <v>123743649.58</v>
      </c>
    </row>
    <row r="163" spans="2:11" s="145" customFormat="1" ht="11.25">
      <c r="B163" s="112" t="s">
        <v>295</v>
      </c>
      <c r="C163" s="43" t="s">
        <v>296</v>
      </c>
      <c r="D163" s="44" t="s">
        <v>297</v>
      </c>
      <c r="E163" s="96">
        <v>428805.41</v>
      </c>
      <c r="F163" s="96">
        <v>121913167.12</v>
      </c>
      <c r="G163" s="96">
        <v>1840252.19</v>
      </c>
      <c r="H163" s="87">
        <f>SUM(E163:G163)</f>
        <v>124182224.72</v>
      </c>
    </row>
    <row r="164" spans="2:11" s="145" customFormat="1" ht="12">
      <c r="B164" s="117" t="s">
        <v>298</v>
      </c>
      <c r="C164" s="43" t="s">
        <v>263</v>
      </c>
      <c r="D164" s="44" t="s">
        <v>217</v>
      </c>
      <c r="E164" s="96">
        <v>-234467.34</v>
      </c>
      <c r="F164" s="96">
        <v>-59022845.509999998</v>
      </c>
      <c r="G164" s="96">
        <v>-18395</v>
      </c>
      <c r="H164" s="87">
        <f>SUM(E164:G164)</f>
        <v>-59275707.850000001</v>
      </c>
    </row>
    <row r="165" spans="2:11" s="145" customFormat="1" ht="12.75" thickBot="1">
      <c r="B165" s="117" t="s">
        <v>299</v>
      </c>
      <c r="C165" s="118" t="s">
        <v>271</v>
      </c>
      <c r="D165" s="146" t="s">
        <v>217</v>
      </c>
      <c r="E165" s="147">
        <v>0</v>
      </c>
      <c r="F165" s="147">
        <v>-847276.2</v>
      </c>
      <c r="G165" s="147">
        <v>0</v>
      </c>
      <c r="H165" s="100">
        <f>SUM(E165:G165)</f>
        <v>-847276.2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300</v>
      </c>
      <c r="C167" s="186" t="s">
        <v>301</v>
      </c>
      <c r="D167" s="186"/>
      <c r="E167" s="186"/>
      <c r="F167" s="155" t="s">
        <v>302</v>
      </c>
      <c r="G167" s="156"/>
      <c r="H167" s="157" t="s">
        <v>325</v>
      </c>
      <c r="J167" s="148"/>
      <c r="K167" s="148"/>
    </row>
    <row r="168" spans="2:11" s="145" customFormat="1" ht="10.5" customHeight="1">
      <c r="B168" s="158" t="s">
        <v>303</v>
      </c>
      <c r="C168" s="187" t="s">
        <v>304</v>
      </c>
      <c r="D168" s="187"/>
      <c r="E168" s="187"/>
      <c r="G168" s="158" t="s">
        <v>305</v>
      </c>
      <c r="H168" s="159" t="s">
        <v>304</v>
      </c>
      <c r="J168" s="148"/>
      <c r="K168" s="148"/>
    </row>
    <row r="169" spans="2:11" s="145" customFormat="1" ht="30" customHeight="1">
      <c r="B169" s="160"/>
      <c r="C169" s="160"/>
      <c r="D169" s="160"/>
      <c r="G169" s="160"/>
    </row>
    <row r="170" spans="2:11" s="145" customFormat="1" ht="22.5" customHeight="1">
      <c r="B170" s="161" t="s">
        <v>306</v>
      </c>
      <c r="C170" s="202" t="s">
        <v>307</v>
      </c>
      <c r="D170" s="202"/>
      <c r="E170" s="202"/>
      <c r="F170" s="202"/>
      <c r="G170" s="202"/>
      <c r="H170" s="202"/>
    </row>
    <row r="171" spans="2:11" s="145" customFormat="1" ht="9.75" customHeight="1">
      <c r="B171" s="148"/>
      <c r="C171" s="187" t="s">
        <v>308</v>
      </c>
      <c r="D171" s="187"/>
      <c r="E171" s="187"/>
      <c r="F171" s="187"/>
      <c r="G171" s="187"/>
      <c r="H171" s="187"/>
    </row>
    <row r="172" spans="2:11" s="145" customFormat="1" ht="18.75" customHeight="1">
      <c r="B172" s="162" t="s">
        <v>309</v>
      </c>
      <c r="C172" s="186" t="s">
        <v>326</v>
      </c>
      <c r="D172" s="186"/>
      <c r="E172" s="186"/>
      <c r="F172" s="163"/>
      <c r="G172" s="186" t="s">
        <v>327</v>
      </c>
      <c r="H172" s="186"/>
      <c r="I172" s="164"/>
      <c r="J172" s="164"/>
    </row>
    <row r="173" spans="2:11" s="165" customFormat="1">
      <c r="B173" s="162" t="s">
        <v>310</v>
      </c>
      <c r="C173" s="187" t="s">
        <v>311</v>
      </c>
      <c r="D173" s="187"/>
      <c r="E173" s="187"/>
      <c r="F173" s="166" t="s">
        <v>305</v>
      </c>
      <c r="G173" s="187" t="s">
        <v>304</v>
      </c>
      <c r="H173" s="187"/>
    </row>
    <row r="174" spans="2:11" s="3" customFormat="1">
      <c r="B174" s="154" t="s">
        <v>312</v>
      </c>
      <c r="C174" s="186" t="s">
        <v>328</v>
      </c>
      <c r="D174" s="186"/>
      <c r="E174" s="186"/>
      <c r="F174" s="186" t="s">
        <v>329</v>
      </c>
      <c r="G174" s="186"/>
      <c r="H174" s="157" t="s">
        <v>330</v>
      </c>
    </row>
    <row r="175" spans="2:11" s="3" customFormat="1">
      <c r="B175" s="158" t="s">
        <v>303</v>
      </c>
      <c r="C175" s="187" t="s">
        <v>311</v>
      </c>
      <c r="D175" s="187"/>
      <c r="E175" s="187"/>
      <c r="F175" s="187" t="s">
        <v>304</v>
      </c>
      <c r="G175" s="187"/>
      <c r="H175" s="158" t="s">
        <v>313</v>
      </c>
    </row>
    <row r="176" spans="2:11" s="3" customFormat="1">
      <c r="B176" s="160"/>
      <c r="C176" s="160"/>
      <c r="D176" s="160"/>
      <c r="E176" s="145"/>
      <c r="F176" s="145"/>
      <c r="G176" s="160"/>
      <c r="H176" s="160"/>
    </row>
    <row r="177" spans="2:8" s="3" customFormat="1" ht="14.25" customHeight="1">
      <c r="B177" s="167" t="s">
        <v>331</v>
      </c>
      <c r="C177" s="160"/>
      <c r="D177" s="160"/>
      <c r="E177" s="154"/>
      <c r="F177" s="168"/>
      <c r="G177" s="168"/>
      <c r="H177" s="168"/>
    </row>
    <row r="178" spans="2:8" s="3" customFormat="1" ht="14.25" customHeight="1">
      <c r="B178" s="167"/>
      <c r="C178" s="160"/>
      <c r="D178" s="160"/>
      <c r="E178" s="154"/>
      <c r="F178" s="168"/>
      <c r="G178" s="168"/>
      <c r="H178" s="168"/>
    </row>
    <row r="179" spans="2:8" s="3" customFormat="1" ht="13.5" hidden="1" customHeight="1" thickBot="1">
      <c r="B179" s="169"/>
      <c r="C179" s="169"/>
      <c r="D179" s="169"/>
      <c r="E179" s="169"/>
      <c r="F179" s="169"/>
      <c r="G179" s="165"/>
      <c r="H179" s="165"/>
    </row>
    <row r="180" spans="2:8" s="3" customFormat="1" ht="48.75" hidden="1" customHeight="1" thickTop="1" thickBot="1">
      <c r="B180" s="1"/>
      <c r="C180" s="188"/>
      <c r="D180" s="189"/>
      <c r="E180" s="189"/>
      <c r="F180" s="190" t="s">
        <v>314</v>
      </c>
      <c r="G180" s="190"/>
      <c r="H180" s="191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2" t="s">
        <v>315</v>
      </c>
      <c r="D182" s="183"/>
      <c r="E182" s="183"/>
      <c r="F182" s="184"/>
      <c r="G182" s="184"/>
      <c r="H182" s="185"/>
    </row>
    <row r="183" spans="2:8" s="3" customFormat="1" hidden="1">
      <c r="B183" s="1"/>
      <c r="C183" s="172" t="s">
        <v>316</v>
      </c>
      <c r="D183" s="173"/>
      <c r="E183" s="173"/>
      <c r="F183" s="174"/>
      <c r="G183" s="174"/>
      <c r="H183" s="175"/>
    </row>
    <row r="184" spans="2:8" s="3" customFormat="1" hidden="1">
      <c r="B184" s="1"/>
      <c r="C184" s="172" t="s">
        <v>317</v>
      </c>
      <c r="D184" s="173"/>
      <c r="E184" s="173"/>
      <c r="F184" s="176"/>
      <c r="G184" s="176"/>
      <c r="H184" s="177"/>
    </row>
    <row r="185" spans="2:8" s="3" customFormat="1" hidden="1">
      <c r="B185" s="1"/>
      <c r="C185" s="172" t="s">
        <v>318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319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320</v>
      </c>
      <c r="D187" s="173"/>
      <c r="E187" s="173"/>
      <c r="F187" s="174"/>
      <c r="G187" s="174"/>
      <c r="H187" s="175"/>
    </row>
    <row r="188" spans="2:8" s="3" customFormat="1" hidden="1">
      <c r="B188" s="1"/>
      <c r="C188" s="172" t="s">
        <v>321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322</v>
      </c>
      <c r="D189" s="173"/>
      <c r="E189" s="173"/>
      <c r="F189" s="176"/>
      <c r="G189" s="176"/>
      <c r="H189" s="177"/>
    </row>
    <row r="190" spans="2:8" s="3" customFormat="1" ht="15.75" hidden="1" thickBot="1">
      <c r="B190" s="1"/>
      <c r="C190" s="178" t="s">
        <v>323</v>
      </c>
      <c r="D190" s="179"/>
      <c r="E190" s="179"/>
      <c r="F190" s="180"/>
      <c r="G190" s="180"/>
      <c r="H190" s="181"/>
    </row>
    <row r="191" spans="2:8" s="3" customFormat="1" ht="4.5" hidden="1" customHeight="1" thickTop="1">
      <c r="B191" s="1"/>
      <c r="C191" s="170"/>
      <c r="D191" s="170"/>
      <c r="E191" s="170"/>
      <c r="F191" s="171"/>
      <c r="G191" s="171"/>
      <c r="H191" s="171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8:F9"/>
    <mergeCell ref="B2:G2"/>
    <mergeCell ref="D4:E4"/>
    <mergeCell ref="C5:F5"/>
    <mergeCell ref="C6:F6"/>
    <mergeCell ref="C7:F7"/>
    <mergeCell ref="C173:E173"/>
    <mergeCell ref="G173:H173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39370078740157483" right="0.17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'0503721'!TR_30200296437_2365334975</vt:lpstr>
      <vt:lpstr>'0503721'!TR_30200296437_2365334976</vt:lpstr>
      <vt:lpstr>'0503721'!TR_30200296447</vt:lpstr>
      <vt:lpstr>'0503721'!TR_30200296457_2365334991</vt:lpstr>
      <vt:lpstr>'0503721'!TR_30200296457_2365334992</vt:lpstr>
      <vt:lpstr>'0503721'!TR_30200296467_2365334971</vt:lpstr>
      <vt:lpstr>'0503721'!TR_30200296477</vt:lpstr>
      <vt:lpstr>'0503721'!TR_30200296487</vt:lpstr>
      <vt:lpstr>'0503721'!TR_30200296497_2365334974</vt:lpstr>
      <vt:lpstr>'0503721'!TR_30200296507_2365334980</vt:lpstr>
      <vt:lpstr>'0503721'!TR_30200296507_2365334981</vt:lpstr>
      <vt:lpstr>'0503721'!TR_30200296507_2365334982</vt:lpstr>
      <vt:lpstr>'0503721'!TR_30200296517_2365334989</vt:lpstr>
      <vt:lpstr>'0503721'!TR_30200296517_2365334990</vt:lpstr>
      <vt:lpstr>'0503721'!TR_30200296527_2365334972</vt:lpstr>
      <vt:lpstr>'0503721'!TR_30200296527_2365334973</vt:lpstr>
      <vt:lpstr>'0503721'!TR_30200296537</vt:lpstr>
      <vt:lpstr>'0503721'!TR_30200296547_2365334983</vt:lpstr>
      <vt:lpstr>'0503721'!TR_30200296547_2365334984</vt:lpstr>
      <vt:lpstr>'0503721'!TR_30200296547_2365334985</vt:lpstr>
      <vt:lpstr>'0503721'!TR_30200296547_2365334986</vt:lpstr>
      <vt:lpstr>'0503721'!TR_30200296557</vt:lpstr>
      <vt:lpstr>'0503721'!TR_30200296567</vt:lpstr>
      <vt:lpstr>'0503721'!TR_30200296577_2365334987</vt:lpstr>
      <vt:lpstr>'0503721'!TR_30200296577_2365334988</vt:lpstr>
      <vt:lpstr>'0503721'!TR_30200296587_2365334978</vt:lpstr>
      <vt:lpstr>'0503721'!TR_30200296587_2365334979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2024-03-22T08:31:10Z</cp:lastPrinted>
  <dcterms:created xsi:type="dcterms:W3CDTF">2024-03-13T13:12:00Z</dcterms:created>
  <dcterms:modified xsi:type="dcterms:W3CDTF">2024-03-22T08:31:16Z</dcterms:modified>
</cp:coreProperties>
</file>